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90" windowWidth="15480" windowHeight="10830" activeTab="0"/>
  </bookViews>
  <sheets>
    <sheet name="Sketch" sheetId="1" r:id="rId1"/>
    <sheet name="Vertical_cylinder_with_cones" sheetId="2" r:id="rId2"/>
    <sheet name="Graph" sheetId="3" r:id="rId3"/>
    <sheet name="V_Koule" sheetId="4" state="hidden" r:id="rId4"/>
  </sheets>
  <definedNames/>
  <calcPr fullCalcOnLoad="1"/>
</workbook>
</file>

<file path=xl/sharedStrings.xml><?xml version="1.0" encoding="utf-8"?>
<sst xmlns="http://schemas.openxmlformats.org/spreadsheetml/2006/main" count="45" uniqueCount="27">
  <si>
    <t>Parametry nádrže - Tank Parameters</t>
  </si>
  <si>
    <t>Jednotlivý výpočet - Individual Calculation</t>
  </si>
  <si>
    <t>unit</t>
  </si>
  <si>
    <t>Hladina – Level</t>
  </si>
  <si>
    <t>Kalibrace nádrže - Tank Calibration Calculation</t>
  </si>
  <si>
    <t>Hladina - Level (%)</t>
  </si>
  <si>
    <t>Hladina - Level (unit)</t>
  </si>
  <si>
    <r>
      <t>unit</t>
    </r>
    <r>
      <rPr>
        <b/>
        <vertAlign val="superscript"/>
        <sz val="10"/>
        <color indexed="8"/>
        <rFont val="Arial"/>
        <family val="2"/>
      </rPr>
      <t>3</t>
    </r>
  </si>
  <si>
    <t>Poloměr válcové části – Radius of cylindric part (R)</t>
  </si>
  <si>
    <r>
      <t>Poloměr dolní základny – Radius of bottom base (R</t>
    </r>
    <r>
      <rPr>
        <b/>
        <vertAlign val="sub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)</t>
    </r>
  </si>
  <si>
    <r>
      <t>Výška dolního konusu – Height of bottom conic part (L</t>
    </r>
    <r>
      <rPr>
        <b/>
        <vertAlign val="sub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)</t>
    </r>
  </si>
  <si>
    <r>
      <t>Poloměr horní základny – Radius of upper base (R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>)</t>
    </r>
  </si>
  <si>
    <r>
      <t>Výška horního konusu – Height of upper conic part (L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>)</t>
    </r>
  </si>
  <si>
    <t>Celková výška – Total height (L)</t>
  </si>
  <si>
    <r>
      <t>Objem - Volume (unit</t>
    </r>
    <r>
      <rPr>
        <b/>
        <vertAlign val="superscript"/>
        <sz val="10"/>
        <color indexed="58"/>
        <rFont val="Arial"/>
        <family val="2"/>
      </rPr>
      <t>3</t>
    </r>
    <r>
      <rPr>
        <b/>
        <sz val="10"/>
        <color indexed="58"/>
        <rFont val="Arial"/>
        <family val="2"/>
      </rPr>
      <t>)</t>
    </r>
  </si>
  <si>
    <t>Válec</t>
  </si>
  <si>
    <t>Total</t>
  </si>
  <si>
    <t>(Vertikální válcová nádrž s kónickou spodní a horní částí, viz náčrt  - Vertical cylindric tank with cones, see sketch)</t>
  </si>
  <si>
    <t>Upper cone</t>
  </si>
  <si>
    <t>Bottom cone</t>
  </si>
  <si>
    <t>Cylinder</t>
  </si>
  <si>
    <t>Parciální objem nádrže - Partial tank volume</t>
  </si>
  <si>
    <t>Objem jednotlivých částí a celkový objem</t>
  </si>
  <si>
    <t>Volume of individual tank parts and total volume</t>
  </si>
  <si>
    <t>Spodní kónus</t>
  </si>
  <si>
    <t>Horní kónus</t>
  </si>
  <si>
    <t>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</si>
</sst>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0"/>
    <numFmt numFmtId="166" formatCode="0.00000000"/>
    <numFmt numFmtId="167" formatCode="0.000000000"/>
    <numFmt numFmtId="168" formatCode="0.000000"/>
    <numFmt numFmtId="169" formatCode="0.00000"/>
    <numFmt numFmtId="170" formatCode="0.0000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.2"/>
      <name val="Arial"/>
      <family val="5"/>
    </font>
    <font>
      <b/>
      <sz val="10"/>
      <name val="Arial CE"/>
      <family val="5"/>
    </font>
    <font>
      <b/>
      <sz val="12"/>
      <name val="Arial CE"/>
      <family val="5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58"/>
      <name val="Arial"/>
      <family val="2"/>
    </font>
    <font>
      <b/>
      <vertAlign val="superscript"/>
      <sz val="10"/>
      <color indexed="58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i/>
      <sz val="11"/>
      <color indexed="58"/>
      <name val="Arial"/>
      <family val="2"/>
    </font>
    <font>
      <b/>
      <sz val="12"/>
      <color indexed="1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Border="1" applyAlignment="1" applyProtection="1">
      <alignment horizontal="center"/>
      <protection/>
    </xf>
    <xf numFmtId="0" fontId="1" fillId="0" borderId="4" xfId="0" applyNumberFormat="1" applyFont="1" applyBorder="1" applyAlignment="1" applyProtection="1">
      <alignment horizontal="center"/>
      <protection/>
    </xf>
    <xf numFmtId="0" fontId="1" fillId="0" borderId="5" xfId="0" applyNumberFormat="1" applyFont="1" applyBorder="1" applyAlignment="1" applyProtection="1">
      <alignment horizontal="center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Border="1" applyAlignment="1" applyProtection="1">
      <alignment/>
      <protection locked="0"/>
    </xf>
    <xf numFmtId="164" fontId="16" fillId="0" borderId="0" xfId="0" applyNumberFormat="1" applyFont="1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/>
    </xf>
    <xf numFmtId="164" fontId="1" fillId="0" borderId="8" xfId="0" applyNumberFormat="1" applyFon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13" fillId="0" borderId="10" xfId="0" applyNumberFormat="1" applyFont="1" applyBorder="1" applyAlignment="1" applyProtection="1">
      <alignment horizontal="center"/>
      <protection/>
    </xf>
    <xf numFmtId="164" fontId="13" fillId="0" borderId="11" xfId="0" applyNumberFormat="1" applyFont="1" applyBorder="1" applyAlignment="1" applyProtection="1">
      <alignment horizontal="center"/>
      <protection/>
    </xf>
    <xf numFmtId="164" fontId="13" fillId="0" borderId="12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Kalibrace vertikální válcové nádrže s kuželovými konusy
</a:t>
            </a:r>
            <a:r>
              <a:rPr lang="en-US" cap="none" sz="1200" b="1" i="0" u="none" baseline="0">
                <a:solidFill>
                  <a:srgbClr val="000080"/>
                </a:solidFill>
              </a:rPr>
              <a:t>Calibration of vertical cylindric tank with conic ends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Vertical_cylinder_with_cones!$D$26</c:f>
              <c:strCache>
                <c:ptCount val="1"/>
                <c:pt idx="0">
                  <c:v>Objem - Volume (unit3)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Vertical_cylinder_with_cones!$B$27:$B$126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Vertical_cylinder_with_cones!$D$27:$D$126</c:f>
              <c:numCache>
                <c:ptCount val="100"/>
                <c:pt idx="0">
                  <c:v>0.0018095573684677206</c:v>
                </c:pt>
                <c:pt idx="1">
                  <c:v>0.014476458947741765</c:v>
                </c:pt>
                <c:pt idx="2">
                  <c:v>0.048858048948628455</c:v>
                </c:pt>
                <c:pt idx="3">
                  <c:v>0.11581167158193412</c:v>
                </c:pt>
                <c:pt idx="4">
                  <c:v>0.22619467105846505</c:v>
                </c:pt>
                <c:pt idx="5">
                  <c:v>0.39086439158902764</c:v>
                </c:pt>
                <c:pt idx="6">
                  <c:v>0.6206781773844281</c:v>
                </c:pt>
                <c:pt idx="7">
                  <c:v>0.9264933726554729</c:v>
                </c:pt>
                <c:pt idx="8">
                  <c:v>1.3191673216129687</c:v>
                </c:pt>
                <c:pt idx="9">
                  <c:v>1.8095573684677204</c:v>
                </c:pt>
                <c:pt idx="10">
                  <c:v>2.4085208574305366</c:v>
                </c:pt>
                <c:pt idx="11">
                  <c:v>3.126915132712221</c:v>
                </c:pt>
                <c:pt idx="12">
                  <c:v>3.9755975385235827</c:v>
                </c:pt>
                <c:pt idx="13">
                  <c:v>4.965425419075425</c:v>
                </c:pt>
                <c:pt idx="14">
                  <c:v>6.107256118578558</c:v>
                </c:pt>
                <c:pt idx="15">
                  <c:v>7.4119469812437835</c:v>
                </c:pt>
                <c:pt idx="16">
                  <c:v>8.890355351281912</c:v>
                </c:pt>
                <c:pt idx="17">
                  <c:v>10.55333857290375</c:v>
                </c:pt>
                <c:pt idx="18">
                  <c:v>12.411753990320095</c:v>
                </c:pt>
                <c:pt idx="19">
                  <c:v>14.476458947741763</c:v>
                </c:pt>
                <c:pt idx="20">
                  <c:v>16.75831078937956</c:v>
                </c:pt>
                <c:pt idx="21">
                  <c:v>19.268166859444293</c:v>
                </c:pt>
                <c:pt idx="22">
                  <c:v>22.016884502146752</c:v>
                </c:pt>
                <c:pt idx="23">
                  <c:v>25.01532106169777</c:v>
                </c:pt>
                <c:pt idx="24">
                  <c:v>28.274333882308138</c:v>
                </c:pt>
                <c:pt idx="25">
                  <c:v>31.667253948185117</c:v>
                </c:pt>
                <c:pt idx="26">
                  <c:v>35.0601740140621</c:v>
                </c:pt>
                <c:pt idx="27">
                  <c:v>38.45309407993906</c:v>
                </c:pt>
                <c:pt idx="28">
                  <c:v>41.84601414581604</c:v>
                </c:pt>
                <c:pt idx="29">
                  <c:v>45.23893421169302</c:v>
                </c:pt>
                <c:pt idx="30">
                  <c:v>48.63185427757</c:v>
                </c:pt>
                <c:pt idx="31">
                  <c:v>52.02477434344697</c:v>
                </c:pt>
                <c:pt idx="32">
                  <c:v>55.41769440932395</c:v>
                </c:pt>
                <c:pt idx="33">
                  <c:v>58.81061447520093</c:v>
                </c:pt>
                <c:pt idx="34">
                  <c:v>62.203534541077914</c:v>
                </c:pt>
                <c:pt idx="35">
                  <c:v>65.5964546069549</c:v>
                </c:pt>
                <c:pt idx="36">
                  <c:v>68.98937467283187</c:v>
                </c:pt>
                <c:pt idx="37">
                  <c:v>72.38229473870882</c:v>
                </c:pt>
                <c:pt idx="38">
                  <c:v>75.7752148045858</c:v>
                </c:pt>
                <c:pt idx="39">
                  <c:v>79.16813487046278</c:v>
                </c:pt>
                <c:pt idx="40">
                  <c:v>82.56105493633976</c:v>
                </c:pt>
                <c:pt idx="41">
                  <c:v>85.95397500221674</c:v>
                </c:pt>
                <c:pt idx="42">
                  <c:v>89.34689506809372</c:v>
                </c:pt>
                <c:pt idx="43">
                  <c:v>92.73981513397071</c:v>
                </c:pt>
                <c:pt idx="44">
                  <c:v>96.13273519984769</c:v>
                </c:pt>
                <c:pt idx="45">
                  <c:v>99.52565526572464</c:v>
                </c:pt>
                <c:pt idx="46">
                  <c:v>102.91857533160162</c:v>
                </c:pt>
                <c:pt idx="47">
                  <c:v>106.3114953974786</c:v>
                </c:pt>
                <c:pt idx="48">
                  <c:v>109.70441546335557</c:v>
                </c:pt>
                <c:pt idx="49">
                  <c:v>113.09733552923255</c:v>
                </c:pt>
                <c:pt idx="50">
                  <c:v>116.49025559510953</c:v>
                </c:pt>
                <c:pt idx="51">
                  <c:v>119.88317566098651</c:v>
                </c:pt>
                <c:pt idx="52">
                  <c:v>123.27609572686349</c:v>
                </c:pt>
                <c:pt idx="53">
                  <c:v>126.66901579274047</c:v>
                </c:pt>
                <c:pt idx="54">
                  <c:v>130.06193585861743</c:v>
                </c:pt>
                <c:pt idx="55">
                  <c:v>133.4548559244944</c:v>
                </c:pt>
                <c:pt idx="56">
                  <c:v>136.8477759903714</c:v>
                </c:pt>
                <c:pt idx="57">
                  <c:v>140.24069605624837</c:v>
                </c:pt>
                <c:pt idx="58">
                  <c:v>143.63361612212535</c:v>
                </c:pt>
                <c:pt idx="59">
                  <c:v>147.02653618800232</c:v>
                </c:pt>
                <c:pt idx="60">
                  <c:v>150.4194562538793</c:v>
                </c:pt>
                <c:pt idx="61">
                  <c:v>153.81237631975628</c:v>
                </c:pt>
                <c:pt idx="62">
                  <c:v>157.20529638563323</c:v>
                </c:pt>
                <c:pt idx="63">
                  <c:v>160.5982164515102</c:v>
                </c:pt>
                <c:pt idx="64">
                  <c:v>163.9911365173872</c:v>
                </c:pt>
                <c:pt idx="65">
                  <c:v>167.38405658326417</c:v>
                </c:pt>
                <c:pt idx="66">
                  <c:v>170.77697664914112</c:v>
                </c:pt>
                <c:pt idx="67">
                  <c:v>174.16989671501813</c:v>
                </c:pt>
                <c:pt idx="68">
                  <c:v>177.56281678089508</c:v>
                </c:pt>
                <c:pt idx="69">
                  <c:v>180.95573684677208</c:v>
                </c:pt>
                <c:pt idx="70">
                  <c:v>184.34865691264903</c:v>
                </c:pt>
                <c:pt idx="71">
                  <c:v>187.74157697852604</c:v>
                </c:pt>
                <c:pt idx="72">
                  <c:v>191.134497044403</c:v>
                </c:pt>
                <c:pt idx="73">
                  <c:v>194.52741711028</c:v>
                </c:pt>
                <c:pt idx="74">
                  <c:v>197.92033717615695</c:v>
                </c:pt>
                <c:pt idx="75">
                  <c:v>201.1793499967673</c:v>
                </c:pt>
                <c:pt idx="76">
                  <c:v>204.17778655631832</c:v>
                </c:pt>
                <c:pt idx="77">
                  <c:v>206.92650419902077</c:v>
                </c:pt>
                <c:pt idx="78">
                  <c:v>209.43636026908553</c:v>
                </c:pt>
                <c:pt idx="79">
                  <c:v>211.7182121107233</c:v>
                </c:pt>
                <c:pt idx="80">
                  <c:v>213.782917068145</c:v>
                </c:pt>
                <c:pt idx="81">
                  <c:v>215.64133248556135</c:v>
                </c:pt>
                <c:pt idx="82">
                  <c:v>217.30431570718318</c:v>
                </c:pt>
                <c:pt idx="83">
                  <c:v>218.7827240772213</c:v>
                </c:pt>
                <c:pt idx="84">
                  <c:v>220.08741493988651</c:v>
                </c:pt>
                <c:pt idx="85">
                  <c:v>221.22924563938966</c:v>
                </c:pt>
                <c:pt idx="86">
                  <c:v>222.2190735199415</c:v>
                </c:pt>
                <c:pt idx="87">
                  <c:v>223.06775592575286</c:v>
                </c:pt>
                <c:pt idx="88">
                  <c:v>223.78615020103456</c:v>
                </c:pt>
                <c:pt idx="89">
                  <c:v>224.38511368999735</c:v>
                </c:pt>
                <c:pt idx="90">
                  <c:v>224.87550373685212</c:v>
                </c:pt>
                <c:pt idx="91">
                  <c:v>225.2681776858096</c:v>
                </c:pt>
                <c:pt idx="92">
                  <c:v>225.57399288108067</c:v>
                </c:pt>
                <c:pt idx="93">
                  <c:v>225.80380666687606</c:v>
                </c:pt>
                <c:pt idx="94">
                  <c:v>225.9684763874066</c:v>
                </c:pt>
                <c:pt idx="95">
                  <c:v>226.07885938688315</c:v>
                </c:pt>
                <c:pt idx="96">
                  <c:v>226.14581300951644</c:v>
                </c:pt>
                <c:pt idx="97">
                  <c:v>226.18019459951734</c:v>
                </c:pt>
                <c:pt idx="98">
                  <c:v>226.19286150109662</c:v>
                </c:pt>
                <c:pt idx="99">
                  <c:v>226.19467105846508</c:v>
                </c:pt>
              </c:numCache>
            </c:numRef>
          </c:yVal>
          <c:smooth val="1"/>
        </c:ser>
        <c:axId val="29958577"/>
        <c:axId val="1191738"/>
      </c:scatterChart>
      <c:valAx>
        <c:axId val="2995857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Hladina  - Level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91738"/>
        <c:crosses val="autoZero"/>
        <c:crossBetween val="midCat"/>
        <c:dispUnits/>
      </c:valAx>
      <c:valAx>
        <c:axId val="119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Objem - Volume (unit^3)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958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10</xdr:col>
      <xdr:colOff>723900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23825" y="76200"/>
        <a:ext cx="84105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1"/>
  <sheetViews>
    <sheetView showGridLines="0" tabSelected="1" workbookViewId="0" topLeftCell="A1">
      <selection activeCell="I14" sqref="I14"/>
    </sheetView>
  </sheetViews>
  <sheetFormatPr defaultColWidth="11.7109375" defaultRowHeight="12.75"/>
  <sheetData/>
  <sheetProtection password="CC28" sheet="1" objects="1" scenarios="1"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3"/>
  <headerFooter alignWithMargins="0">
    <oddHeader>&amp;C&amp;A</oddHeader>
    <oddFooter>&amp;CStránka &amp;P</oddFooter>
  </headerFooter>
  <legacyDrawing r:id="rId2"/>
  <oleObjects>
    <oleObject progId="Zoner.Draw.Document" shapeId="1779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CZ126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3.7109375" style="1" customWidth="1"/>
    <col min="2" max="2" width="15.140625" style="2" customWidth="1"/>
    <col min="3" max="3" width="19.00390625" style="2" customWidth="1"/>
    <col min="4" max="4" width="18.57421875" style="2" customWidth="1"/>
    <col min="5" max="5" width="11.7109375" style="0" bestFit="1" customWidth="1"/>
    <col min="6" max="6" width="7.8515625" style="2" customWidth="1"/>
    <col min="7" max="7" width="12.57421875" style="2" customWidth="1"/>
    <col min="8" max="8" width="10.57421875" style="0" customWidth="1"/>
    <col min="9" max="9" width="11.57421875" style="2" customWidth="1"/>
    <col min="10" max="16384" width="9.00390625" style="0" customWidth="1"/>
  </cols>
  <sheetData>
    <row r="1" ht="11.25" customHeight="1">
      <c r="B1" s="13"/>
    </row>
    <row r="2" ht="15.75">
      <c r="B2" s="3" t="s">
        <v>0</v>
      </c>
    </row>
    <row r="3" ht="14.25">
      <c r="B3" s="28" t="s">
        <v>17</v>
      </c>
    </row>
    <row r="5" ht="12.75">
      <c r="B5" s="4" t="s">
        <v>1</v>
      </c>
    </row>
    <row r="7" spans="2:6" ht="12.75">
      <c r="B7" s="5" t="s">
        <v>8</v>
      </c>
      <c r="C7" s="5"/>
      <c r="E7" s="20">
        <v>3</v>
      </c>
      <c r="F7" s="5" t="s">
        <v>2</v>
      </c>
    </row>
    <row r="8" spans="2:6" ht="14.25">
      <c r="B8" s="5" t="s">
        <v>9</v>
      </c>
      <c r="C8" s="5"/>
      <c r="E8" s="20">
        <v>0</v>
      </c>
      <c r="F8" s="5" t="s">
        <v>2</v>
      </c>
    </row>
    <row r="9" spans="2:6" ht="14.25">
      <c r="B9" s="5" t="s">
        <v>11</v>
      </c>
      <c r="C9" s="5"/>
      <c r="E9" s="20">
        <v>0</v>
      </c>
      <c r="F9" s="5" t="s">
        <v>2</v>
      </c>
    </row>
    <row r="10" spans="2:7" ht="12.75">
      <c r="B10" s="5" t="s">
        <v>13</v>
      </c>
      <c r="C10" s="5"/>
      <c r="E10" s="20">
        <v>12</v>
      </c>
      <c r="F10" s="5" t="s">
        <v>2</v>
      </c>
      <c r="G10" s="4" t="s">
        <v>22</v>
      </c>
    </row>
    <row r="11" spans="2:7" ht="14.25">
      <c r="B11" s="5" t="s">
        <v>10</v>
      </c>
      <c r="C11" s="5"/>
      <c r="E11" s="20">
        <v>3</v>
      </c>
      <c r="F11" s="5" t="s">
        <v>2</v>
      </c>
      <c r="G11" s="4" t="s">
        <v>23</v>
      </c>
    </row>
    <row r="12" spans="2:10" ht="14.25">
      <c r="B12" s="5" t="s">
        <v>12</v>
      </c>
      <c r="C12" s="5"/>
      <c r="E12" s="20">
        <v>3</v>
      </c>
      <c r="F12" s="5" t="s">
        <v>2</v>
      </c>
      <c r="G12" s="12" t="s">
        <v>19</v>
      </c>
      <c r="H12" s="12" t="s">
        <v>20</v>
      </c>
      <c r="I12" s="12" t="s">
        <v>18</v>
      </c>
      <c r="J12" s="12" t="s">
        <v>16</v>
      </c>
    </row>
    <row r="13" spans="2:10" ht="12.75">
      <c r="B13" s="5" t="s">
        <v>3</v>
      </c>
      <c r="C13" s="6"/>
      <c r="E13" s="20">
        <v>6</v>
      </c>
      <c r="F13" s="5" t="s">
        <v>2</v>
      </c>
      <c r="G13" s="12" t="s">
        <v>24</v>
      </c>
      <c r="H13" s="12" t="s">
        <v>15</v>
      </c>
      <c r="I13" s="12" t="s">
        <v>25</v>
      </c>
      <c r="J13" s="12" t="s">
        <v>26</v>
      </c>
    </row>
    <row r="14" spans="2:10" ht="14.25">
      <c r="B14" s="4" t="s">
        <v>21</v>
      </c>
      <c r="E14" s="8">
        <f>VertTankcone($E$7,$E$8,$E$9,$E$10,$E$11,$E$12,$E$13)</f>
        <v>113.09733552923255</v>
      </c>
      <c r="F14" s="4" t="s">
        <v>7</v>
      </c>
      <c r="G14" s="21">
        <f>PI()*E11*(E8^2+E8*E7+E7^2)/3</f>
        <v>28.274333882308138</v>
      </c>
      <c r="H14" s="21">
        <f>PI()*(E7^2)*(E10-E11-E12)</f>
        <v>169.64600329384882</v>
      </c>
      <c r="I14" s="21">
        <f>PI()*E12*(E7^2+E7*E9+E9^2)/3</f>
        <v>28.274333882308138</v>
      </c>
      <c r="J14" s="21">
        <f>SUM(G14:I14)</f>
        <v>226.19467105846508</v>
      </c>
    </row>
    <row r="15" spans="5:6" ht="12.75">
      <c r="E15" s="2"/>
      <c r="F15"/>
    </row>
    <row r="16" spans="2:104" ht="15.75">
      <c r="B16" s="3" t="s">
        <v>4</v>
      </c>
      <c r="E16" s="9"/>
      <c r="F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</row>
    <row r="17" spans="2:104" ht="12.75">
      <c r="B17" s="4"/>
      <c r="E17" s="9"/>
      <c r="F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</row>
    <row r="18" spans="2:104" ht="12.75">
      <c r="B18" s="5" t="s">
        <v>8</v>
      </c>
      <c r="C18" s="5"/>
      <c r="E18" s="20">
        <v>3</v>
      </c>
      <c r="F18" s="5" t="s">
        <v>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</row>
    <row r="19" spans="2:104" ht="14.25">
      <c r="B19" s="5" t="s">
        <v>9</v>
      </c>
      <c r="C19" s="5"/>
      <c r="E19" s="20">
        <v>0</v>
      </c>
      <c r="F19" s="5" t="s">
        <v>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</row>
    <row r="20" spans="2:104" ht="14.25">
      <c r="B20" s="5" t="s">
        <v>11</v>
      </c>
      <c r="C20" s="5"/>
      <c r="E20" s="20">
        <v>0</v>
      </c>
      <c r="F20" s="5" t="s">
        <v>2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</row>
    <row r="21" spans="2:104" ht="12.75">
      <c r="B21" s="5" t="s">
        <v>13</v>
      </c>
      <c r="C21" s="5"/>
      <c r="E21" s="20">
        <v>12</v>
      </c>
      <c r="F21" s="5" t="s">
        <v>2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</row>
    <row r="22" spans="2:104" ht="14.25">
      <c r="B22" s="5" t="s">
        <v>10</v>
      </c>
      <c r="C22" s="5"/>
      <c r="E22" s="20">
        <v>3</v>
      </c>
      <c r="F22" s="5" t="s">
        <v>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</row>
    <row r="23" spans="2:104" ht="14.25">
      <c r="B23" s="5" t="s">
        <v>12</v>
      </c>
      <c r="C23" s="5"/>
      <c r="E23" s="20">
        <v>3</v>
      </c>
      <c r="F23" s="5" t="s">
        <v>2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</row>
    <row r="24" spans="2:104" ht="12.75">
      <c r="B24" s="5"/>
      <c r="C24" s="6"/>
      <c r="E24" s="7"/>
      <c r="F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</row>
    <row r="25" spans="2:104" ht="13.5" thickBot="1">
      <c r="B25" s="10"/>
      <c r="C25" s="11"/>
      <c r="D25" s="12"/>
      <c r="E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</row>
    <row r="26" spans="2:104" ht="27.75" thickBot="1">
      <c r="B26" s="14" t="s">
        <v>5</v>
      </c>
      <c r="C26" s="15" t="s">
        <v>6</v>
      </c>
      <c r="D26" s="19" t="s">
        <v>14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</row>
    <row r="27" spans="2:104" ht="12.75">
      <c r="B27" s="16">
        <v>1</v>
      </c>
      <c r="C27" s="22">
        <f aca="true" t="shared" si="0" ref="C27:C58">B27*$E$21/100</f>
        <v>0.12</v>
      </c>
      <c r="D27" s="25">
        <f>VertTankcone($E$18,$E$19,$E$20,$E$21,$E$22,$E$23,$C27)</f>
        <v>0.0018095573684677206</v>
      </c>
      <c r="E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</row>
    <row r="28" spans="2:104" ht="12.75">
      <c r="B28" s="17">
        <v>2</v>
      </c>
      <c r="C28" s="23">
        <f t="shared" si="0"/>
        <v>0.24</v>
      </c>
      <c r="D28" s="26">
        <f aca="true" t="shared" si="1" ref="D28:D91">VertTankcone($E$18,$E$19,$E$20,$E$21,$E$22,$E$23,$C28)</f>
        <v>0.014476458947741765</v>
      </c>
      <c r="E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</row>
    <row r="29" spans="2:104" ht="12.75">
      <c r="B29" s="17">
        <v>3</v>
      </c>
      <c r="C29" s="23">
        <f t="shared" si="0"/>
        <v>0.36</v>
      </c>
      <c r="D29" s="26">
        <f t="shared" si="1"/>
        <v>0.048858048948628455</v>
      </c>
      <c r="E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</row>
    <row r="30" spans="2:104" ht="12.75">
      <c r="B30" s="17">
        <v>4</v>
      </c>
      <c r="C30" s="23">
        <f t="shared" si="0"/>
        <v>0.48</v>
      </c>
      <c r="D30" s="26">
        <f t="shared" si="1"/>
        <v>0.11581167158193412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</row>
    <row r="31" spans="2:104" ht="12.75">
      <c r="B31" s="17">
        <v>5</v>
      </c>
      <c r="C31" s="23">
        <f t="shared" si="0"/>
        <v>0.6</v>
      </c>
      <c r="D31" s="26">
        <f t="shared" si="1"/>
        <v>0.22619467105846505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</row>
    <row r="32" spans="2:104" ht="12.75">
      <c r="B32" s="17">
        <v>6</v>
      </c>
      <c r="C32" s="23">
        <f t="shared" si="0"/>
        <v>0.72</v>
      </c>
      <c r="D32" s="26">
        <f t="shared" si="1"/>
        <v>0.39086439158902764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</row>
    <row r="33" spans="2:104" ht="12.75">
      <c r="B33" s="17">
        <v>7</v>
      </c>
      <c r="C33" s="23">
        <f t="shared" si="0"/>
        <v>0.84</v>
      </c>
      <c r="D33" s="26">
        <f t="shared" si="1"/>
        <v>0.6206781773844281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</row>
    <row r="34" spans="2:104" ht="12.75">
      <c r="B34" s="17">
        <v>8</v>
      </c>
      <c r="C34" s="23">
        <f t="shared" si="0"/>
        <v>0.96</v>
      </c>
      <c r="D34" s="26">
        <f t="shared" si="1"/>
        <v>0.9264933726554729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</row>
    <row r="35" spans="2:104" ht="12.75">
      <c r="B35" s="17">
        <v>9</v>
      </c>
      <c r="C35" s="23">
        <f t="shared" si="0"/>
        <v>1.08</v>
      </c>
      <c r="D35" s="26">
        <f t="shared" si="1"/>
        <v>1.3191673216129687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</row>
    <row r="36" spans="2:104" ht="12.75">
      <c r="B36" s="17">
        <v>10</v>
      </c>
      <c r="C36" s="23">
        <f t="shared" si="0"/>
        <v>1.2</v>
      </c>
      <c r="D36" s="26">
        <f t="shared" si="1"/>
        <v>1.8095573684677204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</row>
    <row r="37" spans="2:104" ht="12.75">
      <c r="B37" s="17">
        <v>11</v>
      </c>
      <c r="C37" s="23">
        <f t="shared" si="0"/>
        <v>1.32</v>
      </c>
      <c r="D37" s="26">
        <f t="shared" si="1"/>
        <v>2.4085208574305366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</row>
    <row r="38" spans="2:104" ht="12.75">
      <c r="B38" s="17">
        <v>12</v>
      </c>
      <c r="C38" s="23">
        <f t="shared" si="0"/>
        <v>1.44</v>
      </c>
      <c r="D38" s="26">
        <f t="shared" si="1"/>
        <v>3.126915132712221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</row>
    <row r="39" spans="2:104" ht="12.75">
      <c r="B39" s="17">
        <v>13</v>
      </c>
      <c r="C39" s="23">
        <f t="shared" si="0"/>
        <v>1.56</v>
      </c>
      <c r="D39" s="26">
        <f t="shared" si="1"/>
        <v>3.9755975385235827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</row>
    <row r="40" spans="2:104" ht="12.75">
      <c r="B40" s="17">
        <v>14</v>
      </c>
      <c r="C40" s="23">
        <f t="shared" si="0"/>
        <v>1.68</v>
      </c>
      <c r="D40" s="26">
        <f t="shared" si="1"/>
        <v>4.965425419075425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</row>
    <row r="41" spans="2:104" ht="12.75">
      <c r="B41" s="17">
        <v>15</v>
      </c>
      <c r="C41" s="23">
        <f t="shared" si="0"/>
        <v>1.8</v>
      </c>
      <c r="D41" s="26">
        <f t="shared" si="1"/>
        <v>6.107256118578558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</row>
    <row r="42" spans="2:104" ht="12.75">
      <c r="B42" s="17">
        <v>16</v>
      </c>
      <c r="C42" s="23">
        <f t="shared" si="0"/>
        <v>1.92</v>
      </c>
      <c r="D42" s="26">
        <f t="shared" si="1"/>
        <v>7.4119469812437835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</row>
    <row r="43" spans="2:104" ht="12.75">
      <c r="B43" s="17">
        <v>17</v>
      </c>
      <c r="C43" s="23">
        <f t="shared" si="0"/>
        <v>2.04</v>
      </c>
      <c r="D43" s="26">
        <f t="shared" si="1"/>
        <v>8.890355351281912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</row>
    <row r="44" spans="2:104" ht="12.75">
      <c r="B44" s="17">
        <v>18</v>
      </c>
      <c r="C44" s="23">
        <f t="shared" si="0"/>
        <v>2.16</v>
      </c>
      <c r="D44" s="26">
        <f t="shared" si="1"/>
        <v>10.55333857290375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</row>
    <row r="45" spans="2:104" ht="12.75">
      <c r="B45" s="17">
        <v>19</v>
      </c>
      <c r="C45" s="23">
        <f t="shared" si="0"/>
        <v>2.28</v>
      </c>
      <c r="D45" s="26">
        <f t="shared" si="1"/>
        <v>12.411753990320095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</row>
    <row r="46" spans="2:104" ht="12.75">
      <c r="B46" s="17">
        <v>20</v>
      </c>
      <c r="C46" s="23">
        <f t="shared" si="0"/>
        <v>2.4</v>
      </c>
      <c r="D46" s="26">
        <f t="shared" si="1"/>
        <v>14.476458947741763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</row>
    <row r="47" spans="2:104" ht="12.75">
      <c r="B47" s="17">
        <v>21</v>
      </c>
      <c r="C47" s="23">
        <f t="shared" si="0"/>
        <v>2.52</v>
      </c>
      <c r="D47" s="26">
        <f t="shared" si="1"/>
        <v>16.75831078937956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</row>
    <row r="48" spans="2:104" ht="12.75">
      <c r="B48" s="17">
        <v>22</v>
      </c>
      <c r="C48" s="23">
        <f t="shared" si="0"/>
        <v>2.64</v>
      </c>
      <c r="D48" s="26">
        <f t="shared" si="1"/>
        <v>19.268166859444293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</row>
    <row r="49" spans="2:104" ht="12.75">
      <c r="B49" s="17">
        <v>23</v>
      </c>
      <c r="C49" s="23">
        <f t="shared" si="0"/>
        <v>2.76</v>
      </c>
      <c r="D49" s="26">
        <f t="shared" si="1"/>
        <v>22.016884502146752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</row>
    <row r="50" spans="2:104" ht="12.75">
      <c r="B50" s="17">
        <v>24</v>
      </c>
      <c r="C50" s="23">
        <f t="shared" si="0"/>
        <v>2.88</v>
      </c>
      <c r="D50" s="26">
        <f t="shared" si="1"/>
        <v>25.01532106169777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</row>
    <row r="51" spans="2:104" ht="12.75">
      <c r="B51" s="17">
        <v>25</v>
      </c>
      <c r="C51" s="23">
        <f t="shared" si="0"/>
        <v>3</v>
      </c>
      <c r="D51" s="26">
        <f t="shared" si="1"/>
        <v>28.274333882308138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</row>
    <row r="52" spans="2:104" ht="12.75">
      <c r="B52" s="17">
        <v>26</v>
      </c>
      <c r="C52" s="23">
        <f t="shared" si="0"/>
        <v>3.12</v>
      </c>
      <c r="D52" s="26">
        <f t="shared" si="1"/>
        <v>31.667253948185117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</row>
    <row r="53" spans="2:104" ht="12.75">
      <c r="B53" s="17">
        <v>27</v>
      </c>
      <c r="C53" s="23">
        <f t="shared" si="0"/>
        <v>3.24</v>
      </c>
      <c r="D53" s="26">
        <f t="shared" si="1"/>
        <v>35.0601740140621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</row>
    <row r="54" spans="2:4" ht="12.75">
      <c r="B54" s="17">
        <v>28</v>
      </c>
      <c r="C54" s="23">
        <f t="shared" si="0"/>
        <v>3.36</v>
      </c>
      <c r="D54" s="26">
        <f t="shared" si="1"/>
        <v>38.45309407993906</v>
      </c>
    </row>
    <row r="55" spans="2:4" ht="12.75">
      <c r="B55" s="17">
        <v>29</v>
      </c>
      <c r="C55" s="23">
        <f t="shared" si="0"/>
        <v>3.48</v>
      </c>
      <c r="D55" s="26">
        <f t="shared" si="1"/>
        <v>41.84601414581604</v>
      </c>
    </row>
    <row r="56" spans="2:4" ht="12.75">
      <c r="B56" s="17">
        <v>30</v>
      </c>
      <c r="C56" s="23">
        <f t="shared" si="0"/>
        <v>3.6</v>
      </c>
      <c r="D56" s="26">
        <f t="shared" si="1"/>
        <v>45.23893421169302</v>
      </c>
    </row>
    <row r="57" spans="2:8" ht="12.75">
      <c r="B57" s="17">
        <v>31</v>
      </c>
      <c r="C57" s="23">
        <f t="shared" si="0"/>
        <v>3.72</v>
      </c>
      <c r="D57" s="26">
        <f t="shared" si="1"/>
        <v>48.63185427757</v>
      </c>
      <c r="E57" s="9"/>
      <c r="F57" s="9"/>
      <c r="G57" s="9"/>
      <c r="H57" s="9"/>
    </row>
    <row r="58" spans="2:8" ht="12.75">
      <c r="B58" s="17">
        <v>32</v>
      </c>
      <c r="C58" s="23">
        <f t="shared" si="0"/>
        <v>3.84</v>
      </c>
      <c r="D58" s="26">
        <f t="shared" si="1"/>
        <v>52.02477434344697</v>
      </c>
      <c r="E58" s="9"/>
      <c r="F58" s="9"/>
      <c r="G58" s="9"/>
      <c r="H58" s="9"/>
    </row>
    <row r="59" spans="2:8" ht="12.75">
      <c r="B59" s="17">
        <v>33</v>
      </c>
      <c r="C59" s="23">
        <f aca="true" t="shared" si="2" ref="C59:C90">B59*$E$21/100</f>
        <v>3.96</v>
      </c>
      <c r="D59" s="26">
        <f t="shared" si="1"/>
        <v>55.41769440932395</v>
      </c>
      <c r="E59" s="9"/>
      <c r="F59" s="9"/>
      <c r="G59" s="9"/>
      <c r="H59" s="9"/>
    </row>
    <row r="60" spans="2:8" ht="12.75">
      <c r="B60" s="17">
        <v>34</v>
      </c>
      <c r="C60" s="23">
        <f t="shared" si="2"/>
        <v>4.08</v>
      </c>
      <c r="D60" s="26">
        <f t="shared" si="1"/>
        <v>58.81061447520093</v>
      </c>
      <c r="E60" s="9"/>
      <c r="F60" s="9"/>
      <c r="G60" s="9"/>
      <c r="H60" s="9"/>
    </row>
    <row r="61" spans="2:8" ht="12.75">
      <c r="B61" s="17">
        <v>35</v>
      </c>
      <c r="C61" s="23">
        <f t="shared" si="2"/>
        <v>4.2</v>
      </c>
      <c r="D61" s="26">
        <f t="shared" si="1"/>
        <v>62.203534541077914</v>
      </c>
      <c r="E61" s="9"/>
      <c r="F61" s="9"/>
      <c r="G61" s="9"/>
      <c r="H61" s="9"/>
    </row>
    <row r="62" spans="2:8" ht="12.75">
      <c r="B62" s="17">
        <v>36</v>
      </c>
      <c r="C62" s="23">
        <f t="shared" si="2"/>
        <v>4.32</v>
      </c>
      <c r="D62" s="26">
        <f t="shared" si="1"/>
        <v>65.5964546069549</v>
      </c>
      <c r="E62" s="9"/>
      <c r="F62" s="9"/>
      <c r="G62" s="9"/>
      <c r="H62" s="9"/>
    </row>
    <row r="63" spans="2:8" ht="12.75">
      <c r="B63" s="17">
        <v>37</v>
      </c>
      <c r="C63" s="23">
        <f t="shared" si="2"/>
        <v>4.44</v>
      </c>
      <c r="D63" s="26">
        <f t="shared" si="1"/>
        <v>68.98937467283187</v>
      </c>
      <c r="E63" s="9"/>
      <c r="F63" s="9"/>
      <c r="G63" s="9"/>
      <c r="H63" s="9"/>
    </row>
    <row r="64" spans="2:8" ht="12.75">
      <c r="B64" s="17">
        <v>38</v>
      </c>
      <c r="C64" s="23">
        <f t="shared" si="2"/>
        <v>4.56</v>
      </c>
      <c r="D64" s="26">
        <f t="shared" si="1"/>
        <v>72.38229473870882</v>
      </c>
      <c r="E64" s="9"/>
      <c r="F64" s="9"/>
      <c r="G64" s="9"/>
      <c r="H64" s="9"/>
    </row>
    <row r="65" spans="2:8" ht="12.75">
      <c r="B65" s="17">
        <v>39</v>
      </c>
      <c r="C65" s="23">
        <f t="shared" si="2"/>
        <v>4.68</v>
      </c>
      <c r="D65" s="26">
        <f t="shared" si="1"/>
        <v>75.7752148045858</v>
      </c>
      <c r="E65" s="9"/>
      <c r="F65" s="9"/>
      <c r="G65" s="9"/>
      <c r="H65" s="9"/>
    </row>
    <row r="66" spans="2:8" ht="12.75">
      <c r="B66" s="17">
        <v>40</v>
      </c>
      <c r="C66" s="23">
        <f t="shared" si="2"/>
        <v>4.8</v>
      </c>
      <c r="D66" s="26">
        <f t="shared" si="1"/>
        <v>79.16813487046278</v>
      </c>
      <c r="E66" s="9"/>
      <c r="F66" s="9"/>
      <c r="G66" s="9"/>
      <c r="H66" s="9"/>
    </row>
    <row r="67" spans="2:8" ht="12.75">
      <c r="B67" s="17">
        <v>41</v>
      </c>
      <c r="C67" s="23">
        <f t="shared" si="2"/>
        <v>4.92</v>
      </c>
      <c r="D67" s="26">
        <f t="shared" si="1"/>
        <v>82.56105493633976</v>
      </c>
      <c r="E67" s="9"/>
      <c r="F67" s="9"/>
      <c r="G67" s="9"/>
      <c r="H67" s="9"/>
    </row>
    <row r="68" spans="2:8" ht="12.75">
      <c r="B68" s="17">
        <v>42</v>
      </c>
      <c r="C68" s="23">
        <f t="shared" si="2"/>
        <v>5.04</v>
      </c>
      <c r="D68" s="26">
        <f t="shared" si="1"/>
        <v>85.95397500221674</v>
      </c>
      <c r="E68" s="9"/>
      <c r="F68" s="9"/>
      <c r="G68" s="9"/>
      <c r="H68" s="9"/>
    </row>
    <row r="69" spans="2:8" ht="12.75">
      <c r="B69" s="17">
        <v>43</v>
      </c>
      <c r="C69" s="23">
        <f t="shared" si="2"/>
        <v>5.16</v>
      </c>
      <c r="D69" s="26">
        <f t="shared" si="1"/>
        <v>89.34689506809372</v>
      </c>
      <c r="E69" s="9"/>
      <c r="F69" s="9"/>
      <c r="G69" s="9"/>
      <c r="H69" s="9"/>
    </row>
    <row r="70" spans="2:8" ht="12.75">
      <c r="B70" s="17">
        <v>44</v>
      </c>
      <c r="C70" s="23">
        <f t="shared" si="2"/>
        <v>5.28</v>
      </c>
      <c r="D70" s="26">
        <f t="shared" si="1"/>
        <v>92.73981513397071</v>
      </c>
      <c r="E70" s="9"/>
      <c r="F70" s="9"/>
      <c r="G70" s="9"/>
      <c r="H70" s="9"/>
    </row>
    <row r="71" spans="2:8" ht="12.75">
      <c r="B71" s="17">
        <v>45</v>
      </c>
      <c r="C71" s="23">
        <f t="shared" si="2"/>
        <v>5.4</v>
      </c>
      <c r="D71" s="26">
        <f t="shared" si="1"/>
        <v>96.13273519984769</v>
      </c>
      <c r="E71" s="9"/>
      <c r="F71" s="9"/>
      <c r="G71" s="9"/>
      <c r="H71" s="9"/>
    </row>
    <row r="72" spans="2:8" ht="12.75">
      <c r="B72" s="17">
        <v>46</v>
      </c>
      <c r="C72" s="23">
        <f t="shared" si="2"/>
        <v>5.52</v>
      </c>
      <c r="D72" s="26">
        <f t="shared" si="1"/>
        <v>99.52565526572464</v>
      </c>
      <c r="E72" s="9"/>
      <c r="F72" s="9"/>
      <c r="G72" s="9"/>
      <c r="H72" s="9"/>
    </row>
    <row r="73" spans="2:8" ht="12.75">
      <c r="B73" s="17">
        <v>47</v>
      </c>
      <c r="C73" s="23">
        <f t="shared" si="2"/>
        <v>5.64</v>
      </c>
      <c r="D73" s="26">
        <f t="shared" si="1"/>
        <v>102.91857533160162</v>
      </c>
      <c r="E73" s="9"/>
      <c r="F73" s="9"/>
      <c r="G73" s="9"/>
      <c r="H73" s="9"/>
    </row>
    <row r="74" spans="2:8" ht="12.75">
      <c r="B74" s="17">
        <v>48</v>
      </c>
      <c r="C74" s="23">
        <f t="shared" si="2"/>
        <v>5.76</v>
      </c>
      <c r="D74" s="26">
        <f t="shared" si="1"/>
        <v>106.3114953974786</v>
      </c>
      <c r="E74" s="9"/>
      <c r="F74" s="9"/>
      <c r="G74" s="9"/>
      <c r="H74" s="9"/>
    </row>
    <row r="75" spans="2:8" ht="12.75">
      <c r="B75" s="17">
        <v>49</v>
      </c>
      <c r="C75" s="23">
        <f t="shared" si="2"/>
        <v>5.88</v>
      </c>
      <c r="D75" s="26">
        <f t="shared" si="1"/>
        <v>109.70441546335557</v>
      </c>
      <c r="E75" s="9"/>
      <c r="F75" s="9"/>
      <c r="G75" s="9"/>
      <c r="H75" s="9"/>
    </row>
    <row r="76" spans="2:8" ht="12.75">
      <c r="B76" s="17">
        <v>50</v>
      </c>
      <c r="C76" s="23">
        <f t="shared" si="2"/>
        <v>6</v>
      </c>
      <c r="D76" s="26">
        <f t="shared" si="1"/>
        <v>113.09733552923255</v>
      </c>
      <c r="E76" s="9"/>
      <c r="F76" s="9"/>
      <c r="G76" s="9"/>
      <c r="H76" s="9"/>
    </row>
    <row r="77" spans="2:8" ht="12.75">
      <c r="B77" s="17">
        <v>51</v>
      </c>
      <c r="C77" s="23">
        <f t="shared" si="2"/>
        <v>6.12</v>
      </c>
      <c r="D77" s="26">
        <f t="shared" si="1"/>
        <v>116.49025559510953</v>
      </c>
      <c r="E77" s="9"/>
      <c r="F77" s="9"/>
      <c r="G77" s="9"/>
      <c r="H77" s="9"/>
    </row>
    <row r="78" spans="2:8" ht="12.75">
      <c r="B78" s="17">
        <v>52</v>
      </c>
      <c r="C78" s="23">
        <f t="shared" si="2"/>
        <v>6.24</v>
      </c>
      <c r="D78" s="26">
        <f t="shared" si="1"/>
        <v>119.88317566098651</v>
      </c>
      <c r="E78" s="9"/>
      <c r="F78" s="9"/>
      <c r="G78" s="9"/>
      <c r="H78" s="9"/>
    </row>
    <row r="79" spans="2:8" ht="12.75">
      <c r="B79" s="17">
        <v>53</v>
      </c>
      <c r="C79" s="23">
        <f t="shared" si="2"/>
        <v>6.36</v>
      </c>
      <c r="D79" s="26">
        <f t="shared" si="1"/>
        <v>123.27609572686349</v>
      </c>
      <c r="E79" s="9"/>
      <c r="F79" s="9"/>
      <c r="G79" s="9"/>
      <c r="H79" s="9"/>
    </row>
    <row r="80" spans="2:8" ht="12.75">
      <c r="B80" s="17">
        <v>54</v>
      </c>
      <c r="C80" s="23">
        <f t="shared" si="2"/>
        <v>6.48</v>
      </c>
      <c r="D80" s="26">
        <f t="shared" si="1"/>
        <v>126.66901579274047</v>
      </c>
      <c r="E80" s="9"/>
      <c r="F80" s="9"/>
      <c r="G80" s="9"/>
      <c r="H80" s="9"/>
    </row>
    <row r="81" spans="2:8" ht="12.75">
      <c r="B81" s="17">
        <v>55</v>
      </c>
      <c r="C81" s="23">
        <f t="shared" si="2"/>
        <v>6.6</v>
      </c>
      <c r="D81" s="26">
        <f t="shared" si="1"/>
        <v>130.06193585861743</v>
      </c>
      <c r="E81" s="9"/>
      <c r="F81" s="9"/>
      <c r="G81" s="9"/>
      <c r="H81" s="9"/>
    </row>
    <row r="82" spans="2:8" ht="12.75">
      <c r="B82" s="17">
        <v>56</v>
      </c>
      <c r="C82" s="23">
        <f t="shared" si="2"/>
        <v>6.72</v>
      </c>
      <c r="D82" s="26">
        <f t="shared" si="1"/>
        <v>133.4548559244944</v>
      </c>
      <c r="E82" s="9"/>
      <c r="F82" s="9"/>
      <c r="G82" s="9"/>
      <c r="H82" s="9"/>
    </row>
    <row r="83" spans="2:8" ht="12.75">
      <c r="B83" s="17">
        <v>57</v>
      </c>
      <c r="C83" s="23">
        <f t="shared" si="2"/>
        <v>6.84</v>
      </c>
      <c r="D83" s="26">
        <f t="shared" si="1"/>
        <v>136.8477759903714</v>
      </c>
      <c r="E83" s="9"/>
      <c r="F83" s="9"/>
      <c r="G83" s="9"/>
      <c r="H83" s="9"/>
    </row>
    <row r="84" spans="2:8" ht="12.75">
      <c r="B84" s="17">
        <v>58</v>
      </c>
      <c r="C84" s="23">
        <f t="shared" si="2"/>
        <v>6.96</v>
      </c>
      <c r="D84" s="26">
        <f t="shared" si="1"/>
        <v>140.24069605624837</v>
      </c>
      <c r="E84" s="9"/>
      <c r="F84" s="9"/>
      <c r="G84" s="9"/>
      <c r="H84" s="9"/>
    </row>
    <row r="85" spans="2:8" ht="12.75">
      <c r="B85" s="17">
        <v>59</v>
      </c>
      <c r="C85" s="23">
        <f t="shared" si="2"/>
        <v>7.08</v>
      </c>
      <c r="D85" s="26">
        <f t="shared" si="1"/>
        <v>143.63361612212535</v>
      </c>
      <c r="E85" s="9"/>
      <c r="F85" s="9"/>
      <c r="G85" s="9"/>
      <c r="H85" s="9"/>
    </row>
    <row r="86" spans="2:8" ht="12.75">
      <c r="B86" s="17">
        <v>60</v>
      </c>
      <c r="C86" s="23">
        <f t="shared" si="2"/>
        <v>7.2</v>
      </c>
      <c r="D86" s="26">
        <f t="shared" si="1"/>
        <v>147.02653618800232</v>
      </c>
      <c r="E86" s="9"/>
      <c r="F86" s="9"/>
      <c r="G86" s="9"/>
      <c r="H86" s="9"/>
    </row>
    <row r="87" spans="2:8" ht="12.75">
      <c r="B87" s="17">
        <v>61</v>
      </c>
      <c r="C87" s="23">
        <f t="shared" si="2"/>
        <v>7.32</v>
      </c>
      <c r="D87" s="26">
        <f t="shared" si="1"/>
        <v>150.4194562538793</v>
      </c>
      <c r="E87" s="9"/>
      <c r="F87" s="9"/>
      <c r="G87" s="9"/>
      <c r="H87" s="9"/>
    </row>
    <row r="88" spans="2:8" ht="12.75">
      <c r="B88" s="17">
        <v>62</v>
      </c>
      <c r="C88" s="23">
        <f t="shared" si="2"/>
        <v>7.44</v>
      </c>
      <c r="D88" s="26">
        <f t="shared" si="1"/>
        <v>153.81237631975628</v>
      </c>
      <c r="E88" s="9"/>
      <c r="F88" s="9"/>
      <c r="G88" s="9"/>
      <c r="H88" s="9"/>
    </row>
    <row r="89" spans="2:8" ht="12.75">
      <c r="B89" s="17">
        <v>63</v>
      </c>
      <c r="C89" s="23">
        <f t="shared" si="2"/>
        <v>7.56</v>
      </c>
      <c r="D89" s="26">
        <f t="shared" si="1"/>
        <v>157.20529638563323</v>
      </c>
      <c r="E89" s="9"/>
      <c r="F89" s="9"/>
      <c r="G89" s="9"/>
      <c r="H89" s="9"/>
    </row>
    <row r="90" spans="2:8" ht="12.75">
      <c r="B90" s="17">
        <v>64</v>
      </c>
      <c r="C90" s="23">
        <f t="shared" si="2"/>
        <v>7.68</v>
      </c>
      <c r="D90" s="26">
        <f t="shared" si="1"/>
        <v>160.5982164515102</v>
      </c>
      <c r="E90" s="9"/>
      <c r="F90" s="9"/>
      <c r="G90" s="9"/>
      <c r="H90" s="9"/>
    </row>
    <row r="91" spans="2:8" ht="12.75">
      <c r="B91" s="17">
        <v>65</v>
      </c>
      <c r="C91" s="23">
        <f aca="true" t="shared" si="3" ref="C91:C122">B91*$E$21/100</f>
        <v>7.8</v>
      </c>
      <c r="D91" s="26">
        <f t="shared" si="1"/>
        <v>163.9911365173872</v>
      </c>
      <c r="E91" s="9"/>
      <c r="F91" s="9"/>
      <c r="G91" s="9"/>
      <c r="H91" s="9"/>
    </row>
    <row r="92" spans="2:8" ht="12.75">
      <c r="B92" s="17">
        <v>66</v>
      </c>
      <c r="C92" s="23">
        <f t="shared" si="3"/>
        <v>7.92</v>
      </c>
      <c r="D92" s="26">
        <f aca="true" t="shared" si="4" ref="D92:D126">VertTankcone($E$18,$E$19,$E$20,$E$21,$E$22,$E$23,$C92)</f>
        <v>167.38405658326417</v>
      </c>
      <c r="E92" s="9"/>
      <c r="F92" s="9"/>
      <c r="G92" s="9"/>
      <c r="H92" s="9"/>
    </row>
    <row r="93" spans="2:8" ht="12.75">
      <c r="B93" s="17">
        <v>67</v>
      </c>
      <c r="C93" s="23">
        <f t="shared" si="3"/>
        <v>8.04</v>
      </c>
      <c r="D93" s="26">
        <f t="shared" si="4"/>
        <v>170.77697664914112</v>
      </c>
      <c r="E93" s="9"/>
      <c r="F93" s="9"/>
      <c r="G93" s="9"/>
      <c r="H93" s="9"/>
    </row>
    <row r="94" spans="2:8" ht="12.75">
      <c r="B94" s="17">
        <v>68</v>
      </c>
      <c r="C94" s="23">
        <f t="shared" si="3"/>
        <v>8.16</v>
      </c>
      <c r="D94" s="26">
        <f t="shared" si="4"/>
        <v>174.16989671501813</v>
      </c>
      <c r="E94" s="9"/>
      <c r="F94" s="9"/>
      <c r="G94" s="9"/>
      <c r="H94" s="9"/>
    </row>
    <row r="95" spans="2:8" ht="12.75">
      <c r="B95" s="17">
        <v>69</v>
      </c>
      <c r="C95" s="23">
        <f t="shared" si="3"/>
        <v>8.28</v>
      </c>
      <c r="D95" s="26">
        <f t="shared" si="4"/>
        <v>177.56281678089508</v>
      </c>
      <c r="E95" s="9"/>
      <c r="F95" s="9"/>
      <c r="G95" s="9"/>
      <c r="H95" s="9"/>
    </row>
    <row r="96" spans="2:8" ht="12.75">
      <c r="B96" s="17">
        <v>70</v>
      </c>
      <c r="C96" s="23">
        <f t="shared" si="3"/>
        <v>8.4</v>
      </c>
      <c r="D96" s="26">
        <f t="shared" si="4"/>
        <v>180.95573684677208</v>
      </c>
      <c r="E96" s="9"/>
      <c r="F96" s="9"/>
      <c r="G96" s="9"/>
      <c r="H96" s="9"/>
    </row>
    <row r="97" spans="2:8" ht="12.75">
      <c r="B97" s="17">
        <v>71</v>
      </c>
      <c r="C97" s="23">
        <f t="shared" si="3"/>
        <v>8.52</v>
      </c>
      <c r="D97" s="26">
        <f t="shared" si="4"/>
        <v>184.34865691264903</v>
      </c>
      <c r="E97" s="9"/>
      <c r="F97" s="9"/>
      <c r="G97" s="9"/>
      <c r="H97" s="9"/>
    </row>
    <row r="98" spans="2:8" ht="12.75">
      <c r="B98" s="17">
        <v>72</v>
      </c>
      <c r="C98" s="23">
        <f t="shared" si="3"/>
        <v>8.64</v>
      </c>
      <c r="D98" s="26">
        <f t="shared" si="4"/>
        <v>187.74157697852604</v>
      </c>
      <c r="E98" s="9"/>
      <c r="F98" s="9"/>
      <c r="G98" s="9"/>
      <c r="H98" s="9"/>
    </row>
    <row r="99" spans="2:8" ht="12.75">
      <c r="B99" s="17">
        <v>73</v>
      </c>
      <c r="C99" s="23">
        <f t="shared" si="3"/>
        <v>8.76</v>
      </c>
      <c r="D99" s="26">
        <f t="shared" si="4"/>
        <v>191.134497044403</v>
      </c>
      <c r="E99" s="9"/>
      <c r="F99" s="9"/>
      <c r="G99" s="9"/>
      <c r="H99" s="9"/>
    </row>
    <row r="100" spans="2:8" ht="12.75">
      <c r="B100" s="17">
        <v>74</v>
      </c>
      <c r="C100" s="23">
        <f t="shared" si="3"/>
        <v>8.88</v>
      </c>
      <c r="D100" s="26">
        <f t="shared" si="4"/>
        <v>194.52741711028</v>
      </c>
      <c r="E100" s="9"/>
      <c r="F100" s="9"/>
      <c r="G100" s="9"/>
      <c r="H100" s="9"/>
    </row>
    <row r="101" spans="2:8" ht="12.75">
      <c r="B101" s="17">
        <v>75</v>
      </c>
      <c r="C101" s="23">
        <f t="shared" si="3"/>
        <v>9</v>
      </c>
      <c r="D101" s="26">
        <f t="shared" si="4"/>
        <v>197.92033717615695</v>
      </c>
      <c r="E101" s="9"/>
      <c r="F101" s="9"/>
      <c r="G101" s="9"/>
      <c r="H101" s="9"/>
    </row>
    <row r="102" spans="2:8" ht="12.75">
      <c r="B102" s="17">
        <v>76</v>
      </c>
      <c r="C102" s="23">
        <f t="shared" si="3"/>
        <v>9.12</v>
      </c>
      <c r="D102" s="26">
        <f t="shared" si="4"/>
        <v>201.1793499967673</v>
      </c>
      <c r="E102" s="9"/>
      <c r="F102" s="9"/>
      <c r="G102" s="9"/>
      <c r="H102" s="9"/>
    </row>
    <row r="103" spans="2:8" ht="12.75">
      <c r="B103" s="17">
        <v>77</v>
      </c>
      <c r="C103" s="23">
        <f t="shared" si="3"/>
        <v>9.24</v>
      </c>
      <c r="D103" s="26">
        <f t="shared" si="4"/>
        <v>204.17778655631832</v>
      </c>
      <c r="E103" s="9"/>
      <c r="F103" s="9"/>
      <c r="G103" s="9"/>
      <c r="H103" s="9"/>
    </row>
    <row r="104" spans="2:8" ht="12.75">
      <c r="B104" s="17">
        <v>78</v>
      </c>
      <c r="C104" s="23">
        <f t="shared" si="3"/>
        <v>9.36</v>
      </c>
      <c r="D104" s="26">
        <f t="shared" si="4"/>
        <v>206.92650419902077</v>
      </c>
      <c r="E104" s="9"/>
      <c r="F104" s="9"/>
      <c r="G104" s="9"/>
      <c r="H104" s="9"/>
    </row>
    <row r="105" spans="2:8" ht="12.75">
      <c r="B105" s="17">
        <v>79</v>
      </c>
      <c r="C105" s="23">
        <f t="shared" si="3"/>
        <v>9.48</v>
      </c>
      <c r="D105" s="26">
        <f t="shared" si="4"/>
        <v>209.43636026908553</v>
      </c>
      <c r="E105" s="9"/>
      <c r="F105" s="9"/>
      <c r="G105" s="9"/>
      <c r="H105" s="9"/>
    </row>
    <row r="106" spans="2:8" ht="12.75">
      <c r="B106" s="17">
        <v>80</v>
      </c>
      <c r="C106" s="23">
        <f t="shared" si="3"/>
        <v>9.6</v>
      </c>
      <c r="D106" s="26">
        <f t="shared" si="4"/>
        <v>211.7182121107233</v>
      </c>
      <c r="E106" s="9"/>
      <c r="F106" s="9"/>
      <c r="G106" s="9"/>
      <c r="H106" s="9"/>
    </row>
    <row r="107" spans="2:8" ht="12.75">
      <c r="B107" s="17">
        <v>81</v>
      </c>
      <c r="C107" s="23">
        <f t="shared" si="3"/>
        <v>9.72</v>
      </c>
      <c r="D107" s="26">
        <f t="shared" si="4"/>
        <v>213.782917068145</v>
      </c>
      <c r="E107" s="9"/>
      <c r="F107" s="9"/>
      <c r="G107" s="9"/>
      <c r="H107" s="9"/>
    </row>
    <row r="108" spans="2:8" ht="12.75">
      <c r="B108" s="17">
        <v>82</v>
      </c>
      <c r="C108" s="23">
        <f t="shared" si="3"/>
        <v>9.84</v>
      </c>
      <c r="D108" s="26">
        <f t="shared" si="4"/>
        <v>215.64133248556135</v>
      </c>
      <c r="E108" s="9"/>
      <c r="F108" s="9"/>
      <c r="G108" s="9"/>
      <c r="H108" s="9"/>
    </row>
    <row r="109" spans="2:8" ht="12.75">
      <c r="B109" s="17">
        <v>83</v>
      </c>
      <c r="C109" s="23">
        <f t="shared" si="3"/>
        <v>9.96</v>
      </c>
      <c r="D109" s="26">
        <f t="shared" si="4"/>
        <v>217.30431570718318</v>
      </c>
      <c r="E109" s="9"/>
      <c r="F109" s="9"/>
      <c r="G109" s="9"/>
      <c r="H109" s="9"/>
    </row>
    <row r="110" spans="2:8" ht="12.75">
      <c r="B110" s="17">
        <v>84</v>
      </c>
      <c r="C110" s="23">
        <f t="shared" si="3"/>
        <v>10.08</v>
      </c>
      <c r="D110" s="26">
        <f t="shared" si="4"/>
        <v>218.7827240772213</v>
      </c>
      <c r="E110" s="9"/>
      <c r="F110" s="9"/>
      <c r="G110" s="9"/>
      <c r="H110" s="9"/>
    </row>
    <row r="111" spans="2:8" ht="12.75">
      <c r="B111" s="17">
        <v>85</v>
      </c>
      <c r="C111" s="23">
        <f t="shared" si="3"/>
        <v>10.2</v>
      </c>
      <c r="D111" s="26">
        <f t="shared" si="4"/>
        <v>220.08741493988651</v>
      </c>
      <c r="E111" s="9"/>
      <c r="F111" s="9"/>
      <c r="G111" s="9"/>
      <c r="H111" s="9"/>
    </row>
    <row r="112" spans="2:8" ht="12.75">
      <c r="B112" s="17">
        <v>86</v>
      </c>
      <c r="C112" s="23">
        <f t="shared" si="3"/>
        <v>10.32</v>
      </c>
      <c r="D112" s="26">
        <f t="shared" si="4"/>
        <v>221.22924563938966</v>
      </c>
      <c r="E112" s="9"/>
      <c r="F112" s="9"/>
      <c r="G112" s="9"/>
      <c r="H112" s="9"/>
    </row>
    <row r="113" spans="2:8" ht="12.75">
      <c r="B113" s="17">
        <v>87</v>
      </c>
      <c r="C113" s="23">
        <f t="shared" si="3"/>
        <v>10.44</v>
      </c>
      <c r="D113" s="26">
        <f t="shared" si="4"/>
        <v>222.2190735199415</v>
      </c>
      <c r="E113" s="9"/>
      <c r="F113" s="9"/>
      <c r="G113" s="9"/>
      <c r="H113" s="9"/>
    </row>
    <row r="114" spans="2:8" ht="12.75">
      <c r="B114" s="17">
        <v>88</v>
      </c>
      <c r="C114" s="23">
        <f t="shared" si="3"/>
        <v>10.56</v>
      </c>
      <c r="D114" s="26">
        <f t="shared" si="4"/>
        <v>223.06775592575286</v>
      </c>
      <c r="E114" s="9"/>
      <c r="F114" s="9"/>
      <c r="G114" s="9"/>
      <c r="H114" s="9"/>
    </row>
    <row r="115" spans="2:8" ht="12.75">
      <c r="B115" s="17">
        <v>89</v>
      </c>
      <c r="C115" s="23">
        <f t="shared" si="3"/>
        <v>10.68</v>
      </c>
      <c r="D115" s="26">
        <f t="shared" si="4"/>
        <v>223.78615020103456</v>
      </c>
      <c r="E115" s="9"/>
      <c r="F115" s="9"/>
      <c r="G115" s="9"/>
      <c r="H115" s="9"/>
    </row>
    <row r="116" spans="2:8" ht="12.75">
      <c r="B116" s="17">
        <v>90</v>
      </c>
      <c r="C116" s="23">
        <f t="shared" si="3"/>
        <v>10.8</v>
      </c>
      <c r="D116" s="26">
        <f t="shared" si="4"/>
        <v>224.38511368999735</v>
      </c>
      <c r="E116" s="9"/>
      <c r="F116" s="9"/>
      <c r="G116" s="9"/>
      <c r="H116" s="9"/>
    </row>
    <row r="117" spans="2:8" ht="12.75">
      <c r="B117" s="17">
        <v>91</v>
      </c>
      <c r="C117" s="23">
        <f t="shared" si="3"/>
        <v>10.92</v>
      </c>
      <c r="D117" s="26">
        <f t="shared" si="4"/>
        <v>224.87550373685212</v>
      </c>
      <c r="E117" s="9"/>
      <c r="F117" s="9"/>
      <c r="G117" s="9"/>
      <c r="H117" s="9"/>
    </row>
    <row r="118" spans="2:8" ht="12.75">
      <c r="B118" s="17">
        <v>92</v>
      </c>
      <c r="C118" s="23">
        <f t="shared" si="3"/>
        <v>11.04</v>
      </c>
      <c r="D118" s="26">
        <f t="shared" si="4"/>
        <v>225.2681776858096</v>
      </c>
      <c r="E118" s="9"/>
      <c r="F118" s="9"/>
      <c r="G118" s="9"/>
      <c r="H118" s="9"/>
    </row>
    <row r="119" spans="2:8" ht="12.75">
      <c r="B119" s="17">
        <v>93</v>
      </c>
      <c r="C119" s="23">
        <f t="shared" si="3"/>
        <v>11.16</v>
      </c>
      <c r="D119" s="26">
        <f t="shared" si="4"/>
        <v>225.57399288108067</v>
      </c>
      <c r="E119" s="9"/>
      <c r="F119" s="9"/>
      <c r="G119" s="9"/>
      <c r="H119" s="9"/>
    </row>
    <row r="120" spans="2:8" ht="12.75">
      <c r="B120" s="17">
        <v>94</v>
      </c>
      <c r="C120" s="23">
        <f t="shared" si="3"/>
        <v>11.28</v>
      </c>
      <c r="D120" s="26">
        <f t="shared" si="4"/>
        <v>225.80380666687606</v>
      </c>
      <c r="E120" s="9"/>
      <c r="F120" s="9"/>
      <c r="G120" s="9"/>
      <c r="H120" s="9"/>
    </row>
    <row r="121" spans="2:8" ht="12.75">
      <c r="B121" s="17">
        <v>95</v>
      </c>
      <c r="C121" s="23">
        <f t="shared" si="3"/>
        <v>11.4</v>
      </c>
      <c r="D121" s="26">
        <f t="shared" si="4"/>
        <v>225.9684763874066</v>
      </c>
      <c r="E121" s="9"/>
      <c r="F121" s="9"/>
      <c r="G121" s="9"/>
      <c r="H121" s="9"/>
    </row>
    <row r="122" spans="2:8" ht="12.75">
      <c r="B122" s="17">
        <v>96</v>
      </c>
      <c r="C122" s="23">
        <f t="shared" si="3"/>
        <v>11.52</v>
      </c>
      <c r="D122" s="26">
        <f t="shared" si="4"/>
        <v>226.07885938688315</v>
      </c>
      <c r="E122" s="9"/>
      <c r="F122" s="9"/>
      <c r="G122" s="9"/>
      <c r="H122" s="9"/>
    </row>
    <row r="123" spans="2:8" ht="12.75">
      <c r="B123" s="17">
        <v>97</v>
      </c>
      <c r="C123" s="23">
        <f>B123*$E$21/100</f>
        <v>11.64</v>
      </c>
      <c r="D123" s="26">
        <f t="shared" si="4"/>
        <v>226.14581300951644</v>
      </c>
      <c r="E123" s="9"/>
      <c r="F123" s="9"/>
      <c r="G123" s="9"/>
      <c r="H123" s="9"/>
    </row>
    <row r="124" spans="2:8" ht="12.75">
      <c r="B124" s="17">
        <v>98</v>
      </c>
      <c r="C124" s="23">
        <f>B124*$E$21/100</f>
        <v>11.76</v>
      </c>
      <c r="D124" s="26">
        <f t="shared" si="4"/>
        <v>226.18019459951734</v>
      </c>
      <c r="E124" s="9"/>
      <c r="F124" s="9"/>
      <c r="G124" s="9"/>
      <c r="H124" s="9"/>
    </row>
    <row r="125" spans="2:8" ht="12.75">
      <c r="B125" s="17">
        <v>99</v>
      </c>
      <c r="C125" s="23">
        <f>B125*$E$21/100</f>
        <v>11.88</v>
      </c>
      <c r="D125" s="26">
        <f t="shared" si="4"/>
        <v>226.19286150109662</v>
      </c>
      <c r="E125" s="9"/>
      <c r="F125" s="9"/>
      <c r="G125" s="9"/>
      <c r="H125" s="9"/>
    </row>
    <row r="126" spans="2:8" ht="13.5" thickBot="1">
      <c r="B126" s="18">
        <v>100</v>
      </c>
      <c r="C126" s="24">
        <f>B126*$E$21/100</f>
        <v>12</v>
      </c>
      <c r="D126" s="27">
        <f t="shared" si="4"/>
        <v>226.19467105846508</v>
      </c>
      <c r="E126" s="9"/>
      <c r="F126" s="9"/>
      <c r="G126" s="9"/>
      <c r="H126" s="9"/>
    </row>
  </sheetData>
  <sheetProtection password="CC28" sheet="1" objects="1" scenarios="1"/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showGridLines="0" zoomScale="95" zoomScaleNormal="95" workbookViewId="0" topLeftCell="A1">
      <selection activeCell="L9" sqref="L9"/>
    </sheetView>
  </sheetViews>
  <sheetFormatPr defaultColWidth="11.7109375" defaultRowHeight="12.75"/>
  <sheetData/>
  <sheetProtection password="CC28" sheet="1" objects="1" scenarios="1"/>
  <printOptions/>
  <pageMargins left="0.7875" right="0.7875" top="0.7875" bottom="0.7875" header="0.49236111111111114" footer="0.49236111111111114"/>
  <pageSetup fitToHeight="0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showGridLines="0"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Jaromír Fajkus</cp:lastModifiedBy>
  <cp:lastPrinted>1601-01-01T00:02:05Z</cp:lastPrinted>
  <dcterms:created xsi:type="dcterms:W3CDTF">2001-12-26T12:22:53Z</dcterms:created>
  <dcterms:modified xsi:type="dcterms:W3CDTF">2009-02-10T11:55:59Z</dcterms:modified>
  <cp:category/>
  <cp:version/>
  <cp:contentType/>
  <cp:contentStatus/>
  <cp:revision>34</cp:revision>
</cp:coreProperties>
</file>